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1da6bc47b726d94/EXCEL_OneDrive/"/>
    </mc:Choice>
  </mc:AlternateContent>
  <xr:revisionPtr revIDLastSave="96" documentId="8_{2371E51F-6045-4008-8EF9-027A272E5FC1}" xr6:coauthVersionLast="47" xr6:coauthVersionMax="47" xr10:uidLastSave="{9A5671F5-D399-4960-B1A8-622028028ACC}"/>
  <bookViews>
    <workbookView xWindow="-120" yWindow="-120" windowWidth="38640" windowHeight="21240" activeTab="1" xr2:uid="{79052A24-821D-4740-9368-D9000287C72C}"/>
  </bookViews>
  <sheets>
    <sheet name="EU_adatok" sheetId="2" r:id="rId1"/>
    <sheet name="EU_megoldás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7" i="1" l="1"/>
  <c r="C35" i="1"/>
  <c r="C33" i="1"/>
  <c r="C38" i="1"/>
  <c r="C36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" i="1"/>
  <c r="C32" i="1"/>
  <c r="C31" i="1"/>
  <c r="C29" i="1"/>
  <c r="B29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" i="1"/>
  <c r="D29" i="1" l="1"/>
  <c r="C34" i="1"/>
</calcChain>
</file>

<file path=xl/sharedStrings.xml><?xml version="1.0" encoding="utf-8"?>
<sst xmlns="http://schemas.openxmlformats.org/spreadsheetml/2006/main" count="87" uniqueCount="44">
  <si>
    <t>Népesség (fő)</t>
  </si>
  <si>
    <t>Ausztria</t>
  </si>
  <si>
    <t>Belgium</t>
  </si>
  <si>
    <t>Bulgária</t>
  </si>
  <si>
    <t>Ciprus</t>
  </si>
  <si>
    <t>Csehország</t>
  </si>
  <si>
    <t>Dánia</t>
  </si>
  <si>
    <t>Egyesült Királyság</t>
  </si>
  <si>
    <t>Észtország</t>
  </si>
  <si>
    <t>Finnország</t>
  </si>
  <si>
    <t>Franciaország</t>
  </si>
  <si>
    <t>Görögország</t>
  </si>
  <si>
    <t>Hollandia</t>
  </si>
  <si>
    <t>Írország</t>
  </si>
  <si>
    <t>Lengyelország</t>
  </si>
  <si>
    <t>Lettország</t>
  </si>
  <si>
    <t>Litvánia</t>
  </si>
  <si>
    <t>Luxemburg</t>
  </si>
  <si>
    <t>Magyarország</t>
  </si>
  <si>
    <t>Málta</t>
  </si>
  <si>
    <t>Németország</t>
  </si>
  <si>
    <t>Olaszország</t>
  </si>
  <si>
    <t>Portugália</t>
  </si>
  <si>
    <t>Románia</t>
  </si>
  <si>
    <t>Spanyolország</t>
  </si>
  <si>
    <t>Svédország</t>
  </si>
  <si>
    <t>Szlovákia</t>
  </si>
  <si>
    <t>Szlovénia</t>
  </si>
  <si>
    <t>Összesen:</t>
  </si>
  <si>
    <t>Magyarországon a 65 éven felüliek aránya:</t>
  </si>
  <si>
    <t>Városban élő népesség (fő)</t>
  </si>
  <si>
    <t>Népesség: 14 év alatt (%)</t>
  </si>
  <si>
    <t>Népesség: 15-64 év között (%)</t>
  </si>
  <si>
    <t>Népesség: 65 év fölött (%)</t>
  </si>
  <si>
    <t>Egy főre jutó GDP (amerikai dollár)</t>
  </si>
  <si>
    <t>Városban élők aránya (%)</t>
  </si>
  <si>
    <t>Városban élők legmagasabb aránya:</t>
  </si>
  <si>
    <t>Teljes GDP (amerikai dollár)</t>
  </si>
  <si>
    <t>Hol a legalacsonyabb az egy főre jutó GDP:</t>
  </si>
  <si>
    <t>Hol a legmagasabb a városban élők aránya:</t>
  </si>
  <si>
    <t>Legmagasabb egy főre jutó GDP:</t>
  </si>
  <si>
    <t>Legalacsonyabb egy főre jutó GDP:</t>
  </si>
  <si>
    <t>Olaszországban a 14 éven aluliak aránya:</t>
  </si>
  <si>
    <t>Finnországban a 15-64 év közöttiek aránya: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</si>
</sst>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&quot; fő&quot;"/>
    <numFmt numFmtId="165" formatCode="#,##0\ [$USD]"/>
    <numFmt numFmtId="166" formatCode="General&quot;%&quot;"/>
    <numFmt numFmtId="167" formatCode="0,000,,&quot; millió USD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4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1"/>
      <color theme="4"/>
      <name val="Calibri"/>
      <family val="2"/>
      <charset val="238"/>
      <scheme val="minor"/>
    </font>
    <font>
      <i/>
      <sz val="11"/>
      <color rgb="FF0070C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i/>
      <sz val="11"/>
      <color theme="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2" fillId="0" borderId="0" xfId="0" applyNumberFormat="1" applyFont="1"/>
    <xf numFmtId="3" fontId="2" fillId="0" borderId="0" xfId="0" applyNumberFormat="1" applyFont="1" applyBorder="1"/>
    <xf numFmtId="0" fontId="2" fillId="0" borderId="0" xfId="0" applyFont="1" applyBorder="1"/>
    <xf numFmtId="0" fontId="0" fillId="0" borderId="0" xfId="0" applyNumberFormat="1"/>
    <xf numFmtId="0" fontId="0" fillId="0" borderId="0" xfId="0" applyFont="1"/>
    <xf numFmtId="0" fontId="0" fillId="0" borderId="0" xfId="0" applyFont="1" applyFill="1"/>
    <xf numFmtId="3" fontId="0" fillId="0" borderId="0" xfId="0" applyNumberFormat="1" applyFont="1"/>
    <xf numFmtId="3" fontId="3" fillId="0" borderId="0" xfId="0" applyNumberFormat="1" applyFont="1" applyAlignment="1"/>
    <xf numFmtId="165" fontId="5" fillId="0" borderId="1" xfId="0" applyNumberFormat="1" applyFont="1" applyBorder="1" applyAlignment="1">
      <alignment horizontal="left"/>
    </xf>
    <xf numFmtId="165" fontId="5" fillId="0" borderId="2" xfId="0" applyNumberFormat="1" applyFont="1" applyBorder="1" applyAlignment="1">
      <alignment horizontal="left"/>
    </xf>
    <xf numFmtId="0" fontId="4" fillId="0" borderId="1" xfId="0" applyFont="1" applyBorder="1" applyAlignment="1">
      <alignment horizontal="left"/>
    </xf>
    <xf numFmtId="166" fontId="4" fillId="0" borderId="1" xfId="0" applyNumberFormat="1" applyFont="1" applyBorder="1" applyAlignment="1">
      <alignment horizontal="left"/>
    </xf>
    <xf numFmtId="3" fontId="4" fillId="0" borderId="1" xfId="0" applyNumberFormat="1" applyFont="1" applyBorder="1" applyAlignment="1">
      <alignment horizontal="left"/>
    </xf>
    <xf numFmtId="0" fontId="5" fillId="0" borderId="0" xfId="0" applyNumberFormat="1" applyFont="1"/>
    <xf numFmtId="3" fontId="5" fillId="0" borderId="0" xfId="0" applyNumberFormat="1" applyFont="1"/>
    <xf numFmtId="0" fontId="0" fillId="0" borderId="3" xfId="0" applyBorder="1"/>
    <xf numFmtId="3" fontId="0" fillId="0" borderId="3" xfId="0" applyNumberFormat="1" applyBorder="1"/>
    <xf numFmtId="0" fontId="4" fillId="0" borderId="3" xfId="0" applyNumberFormat="1" applyFont="1" applyBorder="1"/>
    <xf numFmtId="0" fontId="0" fillId="0" borderId="3" xfId="0" applyNumberFormat="1" applyBorder="1"/>
    <xf numFmtId="0" fontId="0" fillId="0" borderId="5" xfId="0" applyBorder="1"/>
    <xf numFmtId="3" fontId="0" fillId="0" borderId="5" xfId="0" applyNumberFormat="1" applyBorder="1"/>
    <xf numFmtId="0" fontId="4" fillId="0" borderId="5" xfId="0" applyNumberFormat="1" applyFont="1" applyBorder="1"/>
    <xf numFmtId="0" fontId="0" fillId="0" borderId="5" xfId="0" applyNumberFormat="1" applyBorder="1"/>
    <xf numFmtId="0" fontId="0" fillId="0" borderId="7" xfId="0" applyBorder="1"/>
    <xf numFmtId="3" fontId="0" fillId="0" borderId="7" xfId="0" applyNumberFormat="1" applyBorder="1"/>
    <xf numFmtId="0" fontId="4" fillId="0" borderId="7" xfId="0" applyNumberFormat="1" applyFont="1" applyBorder="1"/>
    <xf numFmtId="14" fontId="0" fillId="0" borderId="0" xfId="0" applyNumberFormat="1" applyAlignment="1"/>
    <xf numFmtId="0" fontId="0" fillId="0" borderId="0" xfId="0" applyAlignment="1"/>
    <xf numFmtId="0" fontId="0" fillId="0" borderId="0" xfId="0" applyAlignment="1">
      <alignment horizontal="center" vertical="center" wrapText="1"/>
    </xf>
    <xf numFmtId="167" fontId="5" fillId="0" borderId="5" xfId="0" applyNumberFormat="1" applyFont="1" applyBorder="1"/>
    <xf numFmtId="14" fontId="1" fillId="2" borderId="4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/>
    <xf numFmtId="164" fontId="7" fillId="2" borderId="6" xfId="0" applyNumberFormat="1" applyFont="1" applyFill="1" applyBorder="1"/>
    <xf numFmtId="166" fontId="7" fillId="2" borderId="6" xfId="0" applyNumberFormat="1" applyFont="1" applyFill="1" applyBorder="1"/>
    <xf numFmtId="0" fontId="0" fillId="0" borderId="8" xfId="0" applyFont="1" applyFill="1" applyBorder="1"/>
    <xf numFmtId="0" fontId="0" fillId="0" borderId="9" xfId="0" applyFont="1" applyFill="1" applyBorder="1"/>
    <xf numFmtId="3" fontId="3" fillId="0" borderId="8" xfId="0" applyNumberFormat="1" applyFont="1" applyBorder="1" applyAlignment="1"/>
    <xf numFmtId="3" fontId="3" fillId="0" borderId="9" xfId="0" applyNumberFormat="1" applyFont="1" applyBorder="1" applyAlignment="1"/>
    <xf numFmtId="0" fontId="0" fillId="0" borderId="8" xfId="0" applyFont="1" applyBorder="1"/>
    <xf numFmtId="0" fontId="0" fillId="0" borderId="9" xfId="0" applyFont="1" applyBorder="1"/>
  </cellXfs>
  <cellStyles count="1">
    <cellStyle name="Normá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8"/>
    </mc:Choice>
    <mc:Fallback>
      <c:style val="8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hu-HU"/>
              <a:t>Egy főre jutó GDP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1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E2-4D04-9EFA-F8B9E4B4F4E9}"/>
              </c:ext>
            </c:extLst>
          </c:dPt>
          <c:cat>
            <c:strRef>
              <c:f>EU_megoldás!$A$2:$A$28</c:f>
              <c:strCache>
                <c:ptCount val="27"/>
                <c:pt idx="0">
                  <c:v>Ausztria</c:v>
                </c:pt>
                <c:pt idx="1">
                  <c:v>Belgium</c:v>
                </c:pt>
                <c:pt idx="2">
                  <c:v>Bulgária</c:v>
                </c:pt>
                <c:pt idx="3">
                  <c:v>Ciprus</c:v>
                </c:pt>
                <c:pt idx="4">
                  <c:v>Csehország</c:v>
                </c:pt>
                <c:pt idx="5">
                  <c:v>Dánia</c:v>
                </c:pt>
                <c:pt idx="6">
                  <c:v>Egyesült Királyság</c:v>
                </c:pt>
                <c:pt idx="7">
                  <c:v>Észtország</c:v>
                </c:pt>
                <c:pt idx="8">
                  <c:v>Finnország</c:v>
                </c:pt>
                <c:pt idx="9">
                  <c:v>Franciaország</c:v>
                </c:pt>
                <c:pt idx="10">
                  <c:v>Görögország</c:v>
                </c:pt>
                <c:pt idx="11">
                  <c:v>Hollandia</c:v>
                </c:pt>
                <c:pt idx="12">
                  <c:v>Írország</c:v>
                </c:pt>
                <c:pt idx="13">
                  <c:v>Lengyelország</c:v>
                </c:pt>
                <c:pt idx="14">
                  <c:v>Lettország</c:v>
                </c:pt>
                <c:pt idx="15">
                  <c:v>Litvánia</c:v>
                </c:pt>
                <c:pt idx="16">
                  <c:v>Luxemburg</c:v>
                </c:pt>
                <c:pt idx="17">
                  <c:v>Magyarország</c:v>
                </c:pt>
                <c:pt idx="18">
                  <c:v>Málta</c:v>
                </c:pt>
                <c:pt idx="19">
                  <c:v>Németország</c:v>
                </c:pt>
                <c:pt idx="20">
                  <c:v>Olaszország</c:v>
                </c:pt>
                <c:pt idx="21">
                  <c:v>Portugália</c:v>
                </c:pt>
                <c:pt idx="22">
                  <c:v>Románia</c:v>
                </c:pt>
                <c:pt idx="23">
                  <c:v>Spanyolország</c:v>
                </c:pt>
                <c:pt idx="24">
                  <c:v>Svédország</c:v>
                </c:pt>
                <c:pt idx="25">
                  <c:v>Szlovákia</c:v>
                </c:pt>
                <c:pt idx="26">
                  <c:v>Szlovénia</c:v>
                </c:pt>
              </c:strCache>
            </c:strRef>
          </c:cat>
          <c:val>
            <c:numRef>
              <c:f>EU_megoldás!$H$2:$H$28</c:f>
              <c:numCache>
                <c:formatCode>#,##0</c:formatCode>
                <c:ptCount val="27"/>
                <c:pt idx="0">
                  <c:v>44885</c:v>
                </c:pt>
                <c:pt idx="1">
                  <c:v>42833</c:v>
                </c:pt>
                <c:pt idx="2">
                  <c:v>6335</c:v>
                </c:pt>
                <c:pt idx="3">
                  <c:v>28779</c:v>
                </c:pt>
                <c:pt idx="4">
                  <c:v>18789</c:v>
                </c:pt>
                <c:pt idx="5">
                  <c:v>56278</c:v>
                </c:pt>
                <c:pt idx="6">
                  <c:v>36186</c:v>
                </c:pt>
                <c:pt idx="7">
                  <c:v>14045</c:v>
                </c:pt>
                <c:pt idx="8">
                  <c:v>44091</c:v>
                </c:pt>
                <c:pt idx="9">
                  <c:v>39170</c:v>
                </c:pt>
                <c:pt idx="10">
                  <c:v>26433</c:v>
                </c:pt>
                <c:pt idx="11">
                  <c:v>46597</c:v>
                </c:pt>
                <c:pt idx="12">
                  <c:v>45873</c:v>
                </c:pt>
                <c:pt idx="13">
                  <c:v>12303</c:v>
                </c:pt>
                <c:pt idx="14">
                  <c:v>10723</c:v>
                </c:pt>
                <c:pt idx="15">
                  <c:v>11046</c:v>
                </c:pt>
                <c:pt idx="16">
                  <c:v>104512</c:v>
                </c:pt>
                <c:pt idx="17">
                  <c:v>12863</c:v>
                </c:pt>
                <c:pt idx="18">
                  <c:v>19625</c:v>
                </c:pt>
                <c:pt idx="19">
                  <c:v>39852</c:v>
                </c:pt>
                <c:pt idx="20">
                  <c:v>33788</c:v>
                </c:pt>
                <c:pt idx="21">
                  <c:v>21358</c:v>
                </c:pt>
                <c:pt idx="22">
                  <c:v>7539</c:v>
                </c:pt>
                <c:pt idx="23">
                  <c:v>30026</c:v>
                </c:pt>
                <c:pt idx="24">
                  <c:v>49257</c:v>
                </c:pt>
                <c:pt idx="25">
                  <c:v>16036</c:v>
                </c:pt>
                <c:pt idx="26">
                  <c:v>22898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E2-4D04-9EFA-F8B9E4B4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73357791"/>
        <c:axId val="1773353215"/>
      </c:barChart>
      <c:catAx>
        <c:axId val="17733577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53215"/>
        <c:crosses val="autoZero"/>
        <c:auto val="1"/>
        <c:lblAlgn val="ctr"/>
        <c:lblOffset val="100"/>
        <c:noMultiLvlLbl val="0"/>
      </c:catAx>
      <c:valAx>
        <c:axId val="177335321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hu-HU"/>
          </a:p>
        </c:txPr>
        <c:crossAx val="1773357791"/>
        <c:crosses val="autoZero"/>
        <c:crossBetween val="between"/>
        <c:majorUnit val="1000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9"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30</xdr:row>
      <xdr:rowOff>52386</xdr:rowOff>
    </xdr:from>
    <xdr:to>
      <xdr:col>8</xdr:col>
      <xdr:colOff>1276350</xdr:colOff>
      <xdr:row>49</xdr:row>
      <xdr:rowOff>123824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F3571F93-C584-4C83-837A-BE4EAA7DE14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678498-D1A6-41D9-A8FF-0AFCC0F8AE9C}">
  <dimension ref="A1:H38"/>
  <sheetViews>
    <sheetView workbookViewId="0">
      <selection activeCell="C49" sqref="C49"/>
    </sheetView>
  </sheetViews>
  <sheetFormatPr defaultRowHeight="15" x14ac:dyDescent="0.25"/>
  <cols>
    <col min="1" max="1" width="23.5703125" customWidth="1"/>
    <col min="2" max="2" width="16.5703125" customWidth="1"/>
    <col min="3" max="7" width="15.28515625" customWidth="1"/>
    <col min="8" max="8" width="14.7109375" customWidth="1"/>
  </cols>
  <sheetData>
    <row r="1" spans="1:8" s="28" customFormat="1" x14ac:dyDescent="0.25">
      <c r="A1" s="27">
        <v>40360</v>
      </c>
      <c r="B1" s="28" t="s">
        <v>0</v>
      </c>
      <c r="C1" s="28" t="s">
        <v>30</v>
      </c>
      <c r="D1" s="28" t="s">
        <v>31</v>
      </c>
      <c r="E1" s="28" t="s">
        <v>32</v>
      </c>
      <c r="F1" s="28" t="s">
        <v>33</v>
      </c>
      <c r="G1" s="28" t="s">
        <v>34</v>
      </c>
      <c r="H1" s="28" t="s">
        <v>37</v>
      </c>
    </row>
    <row r="2" spans="1:8" x14ac:dyDescent="0.25">
      <c r="A2" t="s">
        <v>1</v>
      </c>
      <c r="B2" s="4">
        <v>8389771</v>
      </c>
      <c r="C2" s="4">
        <v>5671485</v>
      </c>
      <c r="D2" s="4">
        <v>15</v>
      </c>
      <c r="E2" s="4">
        <v>68</v>
      </c>
      <c r="F2" s="4">
        <v>18</v>
      </c>
      <c r="G2" s="4">
        <v>44885</v>
      </c>
    </row>
    <row r="3" spans="1:8" x14ac:dyDescent="0.25">
      <c r="A3" t="s">
        <v>2</v>
      </c>
      <c r="B3" s="4">
        <v>10895785</v>
      </c>
      <c r="C3" s="4">
        <v>10612495</v>
      </c>
      <c r="D3" s="4">
        <v>17</v>
      </c>
      <c r="E3" s="4">
        <v>66</v>
      </c>
      <c r="F3" s="4">
        <v>17</v>
      </c>
      <c r="G3" s="4">
        <v>42833</v>
      </c>
    </row>
    <row r="4" spans="1:8" x14ac:dyDescent="0.25">
      <c r="A4" t="s">
        <v>3</v>
      </c>
      <c r="B4" s="4">
        <v>7534289</v>
      </c>
      <c r="C4" s="4">
        <v>5402085</v>
      </c>
      <c r="D4" s="4">
        <v>14</v>
      </c>
      <c r="E4" s="4">
        <v>69</v>
      </c>
      <c r="F4" s="4">
        <v>18</v>
      </c>
      <c r="G4" s="4">
        <v>6335</v>
      </c>
    </row>
    <row r="5" spans="1:8" x14ac:dyDescent="0.25">
      <c r="A5" t="s">
        <v>4</v>
      </c>
      <c r="B5" s="4">
        <v>1103647</v>
      </c>
      <c r="C5" s="4">
        <v>775864</v>
      </c>
      <c r="D5" s="4">
        <v>18</v>
      </c>
      <c r="E5" s="4">
        <v>71</v>
      </c>
      <c r="F5" s="4">
        <v>12</v>
      </c>
      <c r="G5" s="4">
        <v>28779</v>
      </c>
    </row>
    <row r="6" spans="1:8" x14ac:dyDescent="0.25">
      <c r="A6" t="s">
        <v>5</v>
      </c>
      <c r="B6" s="4">
        <v>10519792</v>
      </c>
      <c r="C6" s="4">
        <v>7732047</v>
      </c>
      <c r="D6" s="4">
        <v>14</v>
      </c>
      <c r="E6" s="4">
        <v>71</v>
      </c>
      <c r="F6" s="4">
        <v>15</v>
      </c>
      <c r="G6" s="4">
        <v>18789</v>
      </c>
    </row>
    <row r="7" spans="1:8" x14ac:dyDescent="0.25">
      <c r="A7" t="s">
        <v>6</v>
      </c>
      <c r="B7" s="4">
        <v>5547683</v>
      </c>
      <c r="C7" s="4">
        <v>4837580</v>
      </c>
      <c r="D7" s="4">
        <v>18</v>
      </c>
      <c r="E7" s="4">
        <v>66</v>
      </c>
      <c r="F7" s="4">
        <v>16</v>
      </c>
      <c r="G7" s="4">
        <v>56278</v>
      </c>
    </row>
    <row r="8" spans="1:8" x14ac:dyDescent="0.25">
      <c r="A8" t="s">
        <v>7</v>
      </c>
      <c r="B8" s="4">
        <v>62231336</v>
      </c>
      <c r="C8" s="4">
        <v>56070434</v>
      </c>
      <c r="D8" s="4">
        <v>17</v>
      </c>
      <c r="E8" s="4">
        <v>66</v>
      </c>
      <c r="F8" s="4">
        <v>17</v>
      </c>
      <c r="G8" s="4">
        <v>36186</v>
      </c>
    </row>
    <row r="9" spans="1:8" x14ac:dyDescent="0.25">
      <c r="A9" t="s">
        <v>8</v>
      </c>
      <c r="B9" s="4">
        <v>1340161</v>
      </c>
      <c r="C9" s="4">
        <v>931412</v>
      </c>
      <c r="D9" s="4">
        <v>15</v>
      </c>
      <c r="E9" s="4">
        <v>67</v>
      </c>
      <c r="F9" s="4">
        <v>17</v>
      </c>
      <c r="G9" s="4">
        <v>14045</v>
      </c>
    </row>
    <row r="10" spans="1:8" x14ac:dyDescent="0.25">
      <c r="A10" t="s">
        <v>9</v>
      </c>
      <c r="B10" s="4">
        <v>5363352</v>
      </c>
      <c r="C10" s="4">
        <v>3427182</v>
      </c>
      <c r="D10" s="4">
        <v>17</v>
      </c>
      <c r="E10" s="4">
        <v>66</v>
      </c>
      <c r="F10" s="4">
        <v>17</v>
      </c>
      <c r="G10" s="4">
        <v>44091</v>
      </c>
    </row>
    <row r="11" spans="1:8" x14ac:dyDescent="0.25">
      <c r="A11" t="s">
        <v>10</v>
      </c>
      <c r="B11" s="4">
        <v>65075569</v>
      </c>
      <c r="C11" s="4">
        <v>50628793</v>
      </c>
      <c r="D11" s="4">
        <v>18</v>
      </c>
      <c r="E11" s="4">
        <v>65</v>
      </c>
      <c r="F11" s="4">
        <v>17</v>
      </c>
      <c r="G11" s="4">
        <v>39170</v>
      </c>
    </row>
    <row r="12" spans="1:8" x14ac:dyDescent="0.25">
      <c r="A12" t="s">
        <v>11</v>
      </c>
      <c r="B12" s="4">
        <v>11315508</v>
      </c>
      <c r="C12" s="4">
        <v>6947722</v>
      </c>
      <c r="D12" s="4">
        <v>15</v>
      </c>
      <c r="E12" s="4">
        <v>67</v>
      </c>
      <c r="F12" s="4">
        <v>19</v>
      </c>
      <c r="G12" s="4">
        <v>26433</v>
      </c>
    </row>
    <row r="13" spans="1:8" x14ac:dyDescent="0.25">
      <c r="A13" t="s">
        <v>12</v>
      </c>
      <c r="B13" s="4">
        <v>16615394</v>
      </c>
      <c r="C13" s="4">
        <v>13774162</v>
      </c>
      <c r="D13" s="4">
        <v>18</v>
      </c>
      <c r="E13" s="4">
        <v>67</v>
      </c>
      <c r="F13" s="4">
        <v>15</v>
      </c>
      <c r="G13" s="4">
        <v>46597</v>
      </c>
    </row>
    <row r="14" spans="1:8" x14ac:dyDescent="0.25">
      <c r="A14" t="s">
        <v>13</v>
      </c>
      <c r="B14" s="4">
        <v>4474356</v>
      </c>
      <c r="C14" s="4">
        <v>2769626</v>
      </c>
      <c r="D14" s="4">
        <v>21</v>
      </c>
      <c r="E14" s="4">
        <v>67</v>
      </c>
      <c r="F14" s="4">
        <v>12</v>
      </c>
      <c r="G14" s="4">
        <v>45873</v>
      </c>
    </row>
    <row r="15" spans="1:8" x14ac:dyDescent="0.25">
      <c r="A15" t="s">
        <v>14</v>
      </c>
      <c r="B15" s="4">
        <v>38183683</v>
      </c>
      <c r="C15" s="4">
        <v>23368414</v>
      </c>
      <c r="D15" s="4">
        <v>15</v>
      </c>
      <c r="E15" s="4">
        <v>72</v>
      </c>
      <c r="F15" s="4">
        <v>14</v>
      </c>
      <c r="G15" s="4">
        <v>12303</v>
      </c>
    </row>
    <row r="16" spans="1:8" x14ac:dyDescent="0.25">
      <c r="A16" t="s">
        <v>15</v>
      </c>
      <c r="B16" s="4">
        <v>2239008</v>
      </c>
      <c r="C16" s="4">
        <v>1527003</v>
      </c>
      <c r="D16" s="4">
        <v>14</v>
      </c>
      <c r="E16" s="4">
        <v>68</v>
      </c>
      <c r="F16" s="4">
        <v>18</v>
      </c>
      <c r="G16" s="4">
        <v>10723</v>
      </c>
    </row>
    <row r="17" spans="1:7" x14ac:dyDescent="0.25">
      <c r="A17" t="s">
        <v>16</v>
      </c>
      <c r="B17" s="4">
        <v>3286820</v>
      </c>
      <c r="C17" s="4">
        <v>2208743</v>
      </c>
      <c r="D17" s="4">
        <v>15</v>
      </c>
      <c r="E17" s="4">
        <v>69</v>
      </c>
      <c r="F17" s="4">
        <v>16</v>
      </c>
      <c r="G17" s="4">
        <v>11046</v>
      </c>
    </row>
    <row r="18" spans="1:7" x14ac:dyDescent="0.25">
      <c r="A18" t="s">
        <v>17</v>
      </c>
      <c r="B18" s="4">
        <v>506953</v>
      </c>
      <c r="C18" s="4">
        <v>416715</v>
      </c>
      <c r="D18" s="4">
        <v>18</v>
      </c>
      <c r="E18" s="4">
        <v>68</v>
      </c>
      <c r="F18" s="4">
        <v>14</v>
      </c>
      <c r="G18" s="4">
        <v>104512</v>
      </c>
    </row>
    <row r="19" spans="1:7" x14ac:dyDescent="0.25">
      <c r="A19" t="s">
        <v>18</v>
      </c>
      <c r="B19" s="4">
        <v>10000023</v>
      </c>
      <c r="C19" s="4">
        <v>6830016</v>
      </c>
      <c r="D19" s="4">
        <v>15</v>
      </c>
      <c r="E19" s="4">
        <v>69</v>
      </c>
      <c r="F19" s="4">
        <v>17</v>
      </c>
      <c r="G19" s="4">
        <v>12863</v>
      </c>
    </row>
    <row r="20" spans="1:7" x14ac:dyDescent="0.25">
      <c r="A20" t="s">
        <v>19</v>
      </c>
      <c r="B20" s="4">
        <v>415995</v>
      </c>
      <c r="C20" s="4">
        <v>393947</v>
      </c>
      <c r="D20" s="4">
        <v>15</v>
      </c>
      <c r="E20" s="4">
        <v>71</v>
      </c>
      <c r="F20" s="4">
        <v>14</v>
      </c>
      <c r="G20" s="4">
        <v>19625</v>
      </c>
    </row>
    <row r="21" spans="1:7" x14ac:dyDescent="0.25">
      <c r="A21" t="s">
        <v>20</v>
      </c>
      <c r="B21" s="4">
        <v>81776930</v>
      </c>
      <c r="C21" s="4">
        <v>60351374</v>
      </c>
      <c r="D21" s="4">
        <v>13</v>
      </c>
      <c r="E21" s="4">
        <v>66</v>
      </c>
      <c r="F21" s="4">
        <v>20</v>
      </c>
      <c r="G21" s="4">
        <v>39852</v>
      </c>
    </row>
    <row r="22" spans="1:7" x14ac:dyDescent="0.25">
      <c r="A22" t="s">
        <v>21</v>
      </c>
      <c r="B22" s="4">
        <v>60483385</v>
      </c>
      <c r="C22" s="4">
        <v>41370635</v>
      </c>
      <c r="D22" s="4">
        <v>14</v>
      </c>
      <c r="E22" s="4">
        <v>66</v>
      </c>
      <c r="F22" s="4">
        <v>20</v>
      </c>
      <c r="G22" s="4">
        <v>33788</v>
      </c>
    </row>
    <row r="23" spans="1:7" x14ac:dyDescent="0.25">
      <c r="A23" t="s">
        <v>22</v>
      </c>
      <c r="B23" s="4">
        <v>10637346</v>
      </c>
      <c r="C23" s="4">
        <v>6456869</v>
      </c>
      <c r="D23" s="4">
        <v>15</v>
      </c>
      <c r="E23" s="4">
        <v>67</v>
      </c>
      <c r="F23" s="4">
        <v>18</v>
      </c>
      <c r="G23" s="4">
        <v>21358</v>
      </c>
    </row>
    <row r="24" spans="1:7" x14ac:dyDescent="0.25">
      <c r="A24" t="s">
        <v>23</v>
      </c>
      <c r="B24" s="4">
        <v>21438001</v>
      </c>
      <c r="C24" s="4">
        <v>11705149</v>
      </c>
      <c r="D24" s="4">
        <v>15</v>
      </c>
      <c r="E24" s="4">
        <v>70</v>
      </c>
      <c r="F24" s="4">
        <v>15</v>
      </c>
      <c r="G24" s="4">
        <v>7539</v>
      </c>
    </row>
    <row r="25" spans="1:7" x14ac:dyDescent="0.25">
      <c r="A25" t="s">
        <v>24</v>
      </c>
      <c r="B25" s="4">
        <v>46070971</v>
      </c>
      <c r="C25" s="4">
        <v>35658932</v>
      </c>
      <c r="D25" s="4">
        <v>15</v>
      </c>
      <c r="E25" s="4">
        <v>68</v>
      </c>
      <c r="F25" s="4">
        <v>17</v>
      </c>
      <c r="G25" s="4">
        <v>30026</v>
      </c>
    </row>
    <row r="26" spans="1:7" x14ac:dyDescent="0.25">
      <c r="A26" t="s">
        <v>25</v>
      </c>
      <c r="B26" s="4">
        <v>9378126</v>
      </c>
      <c r="C26" s="4">
        <v>7943273</v>
      </c>
      <c r="D26" s="4">
        <v>17</v>
      </c>
      <c r="E26" s="4">
        <v>65</v>
      </c>
      <c r="F26" s="4">
        <v>18</v>
      </c>
      <c r="G26" s="4">
        <v>49257</v>
      </c>
    </row>
    <row r="27" spans="1:7" x14ac:dyDescent="0.25">
      <c r="A27" t="s">
        <v>26</v>
      </c>
      <c r="B27" s="4">
        <v>5430099</v>
      </c>
      <c r="C27" s="4">
        <v>3084296</v>
      </c>
      <c r="D27" s="4">
        <v>15</v>
      </c>
      <c r="E27" s="4">
        <v>73</v>
      </c>
      <c r="F27" s="4">
        <v>12</v>
      </c>
      <c r="G27" s="4">
        <v>16036</v>
      </c>
    </row>
    <row r="28" spans="1:7" x14ac:dyDescent="0.25">
      <c r="A28" t="s">
        <v>27</v>
      </c>
      <c r="B28" s="4">
        <v>2048583</v>
      </c>
      <c r="C28" s="4">
        <v>983320</v>
      </c>
      <c r="D28" s="4">
        <v>14</v>
      </c>
      <c r="E28" s="4">
        <v>70</v>
      </c>
      <c r="F28" s="4">
        <v>16</v>
      </c>
      <c r="G28" s="4">
        <v>22898</v>
      </c>
    </row>
    <row r="29" spans="1:7" x14ac:dyDescent="0.25">
      <c r="A29" s="5" t="s">
        <v>28</v>
      </c>
    </row>
    <row r="30" spans="1:7" ht="15.75" thickBot="1" x14ac:dyDescent="0.3">
      <c r="B30" s="1"/>
      <c r="C30" s="1"/>
      <c r="D30" s="1"/>
      <c r="E30" s="1"/>
    </row>
    <row r="31" spans="1:7" ht="15.75" thickBot="1" x14ac:dyDescent="0.3">
      <c r="A31" s="8" t="s">
        <v>40</v>
      </c>
      <c r="B31" s="8"/>
      <c r="C31" s="9"/>
      <c r="D31" s="1"/>
    </row>
    <row r="32" spans="1:7" ht="15.75" thickBot="1" x14ac:dyDescent="0.3">
      <c r="A32" s="8" t="s">
        <v>41</v>
      </c>
      <c r="B32" s="8"/>
      <c r="C32" s="10"/>
      <c r="D32" s="1"/>
    </row>
    <row r="33" spans="1:7" ht="15.75" thickBot="1" x14ac:dyDescent="0.3">
      <c r="A33" s="5" t="s">
        <v>38</v>
      </c>
      <c r="B33" s="5"/>
      <c r="C33" s="11"/>
      <c r="D33" s="1"/>
      <c r="E33" s="1"/>
      <c r="F33" s="1"/>
      <c r="G33" s="1"/>
    </row>
    <row r="34" spans="1:7" ht="15.75" thickBot="1" x14ac:dyDescent="0.3">
      <c r="A34" s="6" t="s">
        <v>36</v>
      </c>
      <c r="B34" s="5"/>
      <c r="C34" s="12"/>
      <c r="E34" s="1"/>
      <c r="F34" s="1"/>
      <c r="G34" s="1"/>
    </row>
    <row r="35" spans="1:7" ht="15.75" thickBot="1" x14ac:dyDescent="0.3">
      <c r="A35" s="6" t="s">
        <v>39</v>
      </c>
      <c r="B35" s="7"/>
      <c r="C35" s="13"/>
    </row>
    <row r="36" spans="1:7" ht="15.75" thickBot="1" x14ac:dyDescent="0.3">
      <c r="A36" s="6" t="s">
        <v>29</v>
      </c>
      <c r="B36" s="5"/>
      <c r="C36" s="12"/>
    </row>
    <row r="37" spans="1:7" ht="15.75" thickBot="1" x14ac:dyDescent="0.3">
      <c r="A37" s="6" t="s">
        <v>42</v>
      </c>
      <c r="C37" s="12"/>
    </row>
    <row r="38" spans="1:7" ht="15.75" thickBot="1" x14ac:dyDescent="0.3">
      <c r="A38" s="6" t="s">
        <v>43</v>
      </c>
      <c r="C38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D066AB-8005-458F-B68D-0E24E3A489A8}">
  <dimension ref="A1:J46"/>
  <sheetViews>
    <sheetView tabSelected="1" workbookViewId="0">
      <selection activeCell="U14" sqref="U14"/>
    </sheetView>
  </sheetViews>
  <sheetFormatPr defaultRowHeight="15" x14ac:dyDescent="0.25"/>
  <cols>
    <col min="1" max="1" width="23.5703125" customWidth="1"/>
    <col min="2" max="2" width="16.5703125" customWidth="1"/>
    <col min="3" max="8" width="15.28515625" customWidth="1"/>
    <col min="9" max="9" width="20.7109375" bestFit="1" customWidth="1"/>
    <col min="10" max="10" width="15.7109375" bestFit="1" customWidth="1"/>
  </cols>
  <sheetData>
    <row r="1" spans="1:10" s="29" customFormat="1" ht="45.75" thickBot="1" x14ac:dyDescent="0.3">
      <c r="A1" s="31">
        <v>40360</v>
      </c>
      <c r="B1" s="32" t="s">
        <v>0</v>
      </c>
      <c r="C1" s="32" t="s">
        <v>30</v>
      </c>
      <c r="D1" s="33" t="s">
        <v>35</v>
      </c>
      <c r="E1" s="32" t="s">
        <v>31</v>
      </c>
      <c r="F1" s="32" t="s">
        <v>32</v>
      </c>
      <c r="G1" s="32" t="s">
        <v>33</v>
      </c>
      <c r="H1" s="32" t="s">
        <v>34</v>
      </c>
      <c r="I1" s="32" t="s">
        <v>37</v>
      </c>
    </row>
    <row r="2" spans="1:10" ht="15.75" thickTop="1" x14ac:dyDescent="0.25">
      <c r="A2" s="20" t="s">
        <v>1</v>
      </c>
      <c r="B2" s="21">
        <v>8389771</v>
      </c>
      <c r="C2" s="21">
        <v>5671485</v>
      </c>
      <c r="D2" s="22">
        <f>ROUND(C2/B2*100,0)</f>
        <v>68</v>
      </c>
      <c r="E2" s="23">
        <v>15</v>
      </c>
      <c r="F2" s="23">
        <v>68</v>
      </c>
      <c r="G2" s="23">
        <v>18</v>
      </c>
      <c r="H2" s="21">
        <v>44885</v>
      </c>
      <c r="I2" s="30">
        <f>H2*B2</f>
        <v>376574871335</v>
      </c>
      <c r="J2" s="15"/>
    </row>
    <row r="3" spans="1:10" x14ac:dyDescent="0.25">
      <c r="A3" s="16" t="s">
        <v>2</v>
      </c>
      <c r="B3" s="17">
        <v>10895785</v>
      </c>
      <c r="C3" s="17">
        <v>10612495</v>
      </c>
      <c r="D3" s="18">
        <f t="shared" ref="D3:D29" si="0">ROUND(C3/B3*100,0)</f>
        <v>97</v>
      </c>
      <c r="E3" s="19">
        <v>17</v>
      </c>
      <c r="F3" s="19">
        <v>66</v>
      </c>
      <c r="G3" s="19">
        <v>17</v>
      </c>
      <c r="H3" s="17">
        <v>42833</v>
      </c>
      <c r="I3" s="30">
        <f t="shared" ref="I3:I28" si="1">H3*B3</f>
        <v>466699158905</v>
      </c>
      <c r="J3" s="14"/>
    </row>
    <row r="4" spans="1:10" x14ac:dyDescent="0.25">
      <c r="A4" s="16" t="s">
        <v>3</v>
      </c>
      <c r="B4" s="17">
        <v>7534289</v>
      </c>
      <c r="C4" s="17">
        <v>5402085</v>
      </c>
      <c r="D4" s="18">
        <f t="shared" si="0"/>
        <v>72</v>
      </c>
      <c r="E4" s="19">
        <v>14</v>
      </c>
      <c r="F4" s="19">
        <v>69</v>
      </c>
      <c r="G4" s="19">
        <v>18</v>
      </c>
      <c r="H4" s="17">
        <v>6335</v>
      </c>
      <c r="I4" s="30">
        <f t="shared" si="1"/>
        <v>47729720815</v>
      </c>
      <c r="J4" s="14"/>
    </row>
    <row r="5" spans="1:10" x14ac:dyDescent="0.25">
      <c r="A5" s="16" t="s">
        <v>4</v>
      </c>
      <c r="B5" s="17">
        <v>1103647</v>
      </c>
      <c r="C5" s="17">
        <v>775864</v>
      </c>
      <c r="D5" s="18">
        <f t="shared" si="0"/>
        <v>70</v>
      </c>
      <c r="E5" s="19">
        <v>18</v>
      </c>
      <c r="F5" s="19">
        <v>71</v>
      </c>
      <c r="G5" s="19">
        <v>12</v>
      </c>
      <c r="H5" s="17">
        <v>28779</v>
      </c>
      <c r="I5" s="30">
        <f t="shared" si="1"/>
        <v>31761857013</v>
      </c>
      <c r="J5" s="14"/>
    </row>
    <row r="6" spans="1:10" x14ac:dyDescent="0.25">
      <c r="A6" s="16" t="s">
        <v>5</v>
      </c>
      <c r="B6" s="17">
        <v>10519792</v>
      </c>
      <c r="C6" s="17">
        <v>7732047</v>
      </c>
      <c r="D6" s="18">
        <f t="shared" si="0"/>
        <v>73</v>
      </c>
      <c r="E6" s="19">
        <v>14</v>
      </c>
      <c r="F6" s="19">
        <v>71</v>
      </c>
      <c r="G6" s="19">
        <v>15</v>
      </c>
      <c r="H6" s="17">
        <v>18789</v>
      </c>
      <c r="I6" s="30">
        <f t="shared" si="1"/>
        <v>197656371888</v>
      </c>
      <c r="J6" s="14"/>
    </row>
    <row r="7" spans="1:10" x14ac:dyDescent="0.25">
      <c r="A7" s="16" t="s">
        <v>6</v>
      </c>
      <c r="B7" s="17">
        <v>5547683</v>
      </c>
      <c r="C7" s="17">
        <v>4837580</v>
      </c>
      <c r="D7" s="18">
        <f t="shared" si="0"/>
        <v>87</v>
      </c>
      <c r="E7" s="19">
        <v>18</v>
      </c>
      <c r="F7" s="19">
        <v>66</v>
      </c>
      <c r="G7" s="19">
        <v>16</v>
      </c>
      <c r="H7" s="17">
        <v>56278</v>
      </c>
      <c r="I7" s="30">
        <f t="shared" si="1"/>
        <v>312212503874</v>
      </c>
      <c r="J7" s="14"/>
    </row>
    <row r="8" spans="1:10" x14ac:dyDescent="0.25">
      <c r="A8" s="16" t="s">
        <v>7</v>
      </c>
      <c r="B8" s="17">
        <v>62231336</v>
      </c>
      <c r="C8" s="17">
        <v>56070434</v>
      </c>
      <c r="D8" s="18">
        <f t="shared" si="0"/>
        <v>90</v>
      </c>
      <c r="E8" s="19">
        <v>17</v>
      </c>
      <c r="F8" s="19">
        <v>66</v>
      </c>
      <c r="G8" s="19">
        <v>17</v>
      </c>
      <c r="H8" s="17">
        <v>36186</v>
      </c>
      <c r="I8" s="30">
        <f t="shared" si="1"/>
        <v>2251903124496</v>
      </c>
      <c r="J8" s="14"/>
    </row>
    <row r="9" spans="1:10" x14ac:dyDescent="0.25">
      <c r="A9" s="16" t="s">
        <v>8</v>
      </c>
      <c r="B9" s="17">
        <v>1340161</v>
      </c>
      <c r="C9" s="17">
        <v>931412</v>
      </c>
      <c r="D9" s="18">
        <f t="shared" si="0"/>
        <v>70</v>
      </c>
      <c r="E9" s="19">
        <v>15</v>
      </c>
      <c r="F9" s="19">
        <v>67</v>
      </c>
      <c r="G9" s="19">
        <v>17</v>
      </c>
      <c r="H9" s="17">
        <v>14045</v>
      </c>
      <c r="I9" s="30">
        <f t="shared" si="1"/>
        <v>18822561245</v>
      </c>
      <c r="J9" s="14"/>
    </row>
    <row r="10" spans="1:10" x14ac:dyDescent="0.25">
      <c r="A10" s="16" t="s">
        <v>9</v>
      </c>
      <c r="B10" s="17">
        <v>5363352</v>
      </c>
      <c r="C10" s="17">
        <v>3427182</v>
      </c>
      <c r="D10" s="18">
        <f t="shared" si="0"/>
        <v>64</v>
      </c>
      <c r="E10" s="19">
        <v>17</v>
      </c>
      <c r="F10" s="19">
        <v>66</v>
      </c>
      <c r="G10" s="19">
        <v>17</v>
      </c>
      <c r="H10" s="17">
        <v>44091</v>
      </c>
      <c r="I10" s="30">
        <f t="shared" si="1"/>
        <v>236475553032</v>
      </c>
      <c r="J10" s="14"/>
    </row>
    <row r="11" spans="1:10" x14ac:dyDescent="0.25">
      <c r="A11" s="16" t="s">
        <v>10</v>
      </c>
      <c r="B11" s="17">
        <v>65075569</v>
      </c>
      <c r="C11" s="17">
        <v>50628793</v>
      </c>
      <c r="D11" s="18">
        <f t="shared" si="0"/>
        <v>78</v>
      </c>
      <c r="E11" s="19">
        <v>18</v>
      </c>
      <c r="F11" s="19">
        <v>65</v>
      </c>
      <c r="G11" s="19">
        <v>17</v>
      </c>
      <c r="H11" s="17">
        <v>39170</v>
      </c>
      <c r="I11" s="30">
        <f t="shared" si="1"/>
        <v>2549010037730</v>
      </c>
      <c r="J11" s="14"/>
    </row>
    <row r="12" spans="1:10" x14ac:dyDescent="0.25">
      <c r="A12" s="16" t="s">
        <v>11</v>
      </c>
      <c r="B12" s="17">
        <v>11315508</v>
      </c>
      <c r="C12" s="17">
        <v>6947722</v>
      </c>
      <c r="D12" s="18">
        <f t="shared" si="0"/>
        <v>61</v>
      </c>
      <c r="E12" s="19">
        <v>15</v>
      </c>
      <c r="F12" s="19">
        <v>67</v>
      </c>
      <c r="G12" s="19">
        <v>19</v>
      </c>
      <c r="H12" s="17">
        <v>26433</v>
      </c>
      <c r="I12" s="30">
        <f t="shared" si="1"/>
        <v>299102822964</v>
      </c>
      <c r="J12" s="14"/>
    </row>
    <row r="13" spans="1:10" x14ac:dyDescent="0.25">
      <c r="A13" s="16" t="s">
        <v>12</v>
      </c>
      <c r="B13" s="17">
        <v>16615394</v>
      </c>
      <c r="C13" s="17">
        <v>13774162</v>
      </c>
      <c r="D13" s="18">
        <f t="shared" si="0"/>
        <v>83</v>
      </c>
      <c r="E13" s="19">
        <v>18</v>
      </c>
      <c r="F13" s="19">
        <v>67</v>
      </c>
      <c r="G13" s="19">
        <v>15</v>
      </c>
      <c r="H13" s="17">
        <v>46597</v>
      </c>
      <c r="I13" s="30">
        <f t="shared" si="1"/>
        <v>774227514218</v>
      </c>
      <c r="J13" s="14"/>
    </row>
    <row r="14" spans="1:10" x14ac:dyDescent="0.25">
      <c r="A14" s="16" t="s">
        <v>13</v>
      </c>
      <c r="B14" s="17">
        <v>4474356</v>
      </c>
      <c r="C14" s="17">
        <v>2769626</v>
      </c>
      <c r="D14" s="18">
        <f t="shared" si="0"/>
        <v>62</v>
      </c>
      <c r="E14" s="19">
        <v>21</v>
      </c>
      <c r="F14" s="19">
        <v>67</v>
      </c>
      <c r="G14" s="19">
        <v>12</v>
      </c>
      <c r="H14" s="17">
        <v>45873</v>
      </c>
      <c r="I14" s="30">
        <f t="shared" si="1"/>
        <v>205252132788</v>
      </c>
      <c r="J14" s="14"/>
    </row>
    <row r="15" spans="1:10" x14ac:dyDescent="0.25">
      <c r="A15" s="16" t="s">
        <v>14</v>
      </c>
      <c r="B15" s="17">
        <v>38183683</v>
      </c>
      <c r="C15" s="17">
        <v>23368414</v>
      </c>
      <c r="D15" s="18">
        <f t="shared" si="0"/>
        <v>61</v>
      </c>
      <c r="E15" s="19">
        <v>15</v>
      </c>
      <c r="F15" s="19">
        <v>72</v>
      </c>
      <c r="G15" s="19">
        <v>14</v>
      </c>
      <c r="H15" s="17">
        <v>12303</v>
      </c>
      <c r="I15" s="30">
        <f t="shared" si="1"/>
        <v>469773851949</v>
      </c>
      <c r="J15" s="14"/>
    </row>
    <row r="16" spans="1:10" x14ac:dyDescent="0.25">
      <c r="A16" s="16" t="s">
        <v>15</v>
      </c>
      <c r="B16" s="17">
        <v>2239008</v>
      </c>
      <c r="C16" s="17">
        <v>1527003</v>
      </c>
      <c r="D16" s="18">
        <f t="shared" si="0"/>
        <v>68</v>
      </c>
      <c r="E16" s="19">
        <v>14</v>
      </c>
      <c r="F16" s="19">
        <v>68</v>
      </c>
      <c r="G16" s="19">
        <v>18</v>
      </c>
      <c r="H16" s="17">
        <v>10723</v>
      </c>
      <c r="I16" s="30">
        <f t="shared" si="1"/>
        <v>24008882784</v>
      </c>
      <c r="J16" s="14"/>
    </row>
    <row r="17" spans="1:10" x14ac:dyDescent="0.25">
      <c r="A17" s="16" t="s">
        <v>16</v>
      </c>
      <c r="B17" s="17">
        <v>3286820</v>
      </c>
      <c r="C17" s="17">
        <v>2208743</v>
      </c>
      <c r="D17" s="18">
        <f t="shared" si="0"/>
        <v>67</v>
      </c>
      <c r="E17" s="19">
        <v>15</v>
      </c>
      <c r="F17" s="19">
        <v>69</v>
      </c>
      <c r="G17" s="19">
        <v>16</v>
      </c>
      <c r="H17" s="17">
        <v>11046</v>
      </c>
      <c r="I17" s="30">
        <f t="shared" si="1"/>
        <v>36306213720</v>
      </c>
      <c r="J17" s="14"/>
    </row>
    <row r="18" spans="1:10" x14ac:dyDescent="0.25">
      <c r="A18" s="16" t="s">
        <v>17</v>
      </c>
      <c r="B18" s="17">
        <v>506953</v>
      </c>
      <c r="C18" s="17">
        <v>416715</v>
      </c>
      <c r="D18" s="18">
        <f t="shared" si="0"/>
        <v>82</v>
      </c>
      <c r="E18" s="19">
        <v>18</v>
      </c>
      <c r="F18" s="19">
        <v>68</v>
      </c>
      <c r="G18" s="19">
        <v>14</v>
      </c>
      <c r="H18" s="17">
        <v>104512</v>
      </c>
      <c r="I18" s="30">
        <f t="shared" si="1"/>
        <v>52982671936</v>
      </c>
      <c r="J18" s="14"/>
    </row>
    <row r="19" spans="1:10" x14ac:dyDescent="0.25">
      <c r="A19" s="16" t="s">
        <v>18</v>
      </c>
      <c r="B19" s="17">
        <v>10000023</v>
      </c>
      <c r="C19" s="17">
        <v>6830016</v>
      </c>
      <c r="D19" s="18">
        <f t="shared" si="0"/>
        <v>68</v>
      </c>
      <c r="E19" s="19">
        <v>15</v>
      </c>
      <c r="F19" s="19">
        <v>69</v>
      </c>
      <c r="G19" s="19">
        <v>17</v>
      </c>
      <c r="H19" s="17">
        <v>12863</v>
      </c>
      <c r="I19" s="30">
        <f t="shared" si="1"/>
        <v>128630295849</v>
      </c>
      <c r="J19" s="14"/>
    </row>
    <row r="20" spans="1:10" x14ac:dyDescent="0.25">
      <c r="A20" s="16" t="s">
        <v>19</v>
      </c>
      <c r="B20" s="17">
        <v>415995</v>
      </c>
      <c r="C20" s="17">
        <v>393947</v>
      </c>
      <c r="D20" s="18">
        <f t="shared" si="0"/>
        <v>95</v>
      </c>
      <c r="E20" s="19">
        <v>15</v>
      </c>
      <c r="F20" s="19">
        <v>71</v>
      </c>
      <c r="G20" s="19">
        <v>14</v>
      </c>
      <c r="H20" s="17">
        <v>19625</v>
      </c>
      <c r="I20" s="30">
        <f t="shared" si="1"/>
        <v>8163901875</v>
      </c>
      <c r="J20" s="14"/>
    </row>
    <row r="21" spans="1:10" x14ac:dyDescent="0.25">
      <c r="A21" s="16" t="s">
        <v>20</v>
      </c>
      <c r="B21" s="17">
        <v>81776930</v>
      </c>
      <c r="C21" s="17">
        <v>60351374</v>
      </c>
      <c r="D21" s="18">
        <f t="shared" si="0"/>
        <v>74</v>
      </c>
      <c r="E21" s="19">
        <v>13</v>
      </c>
      <c r="F21" s="19">
        <v>66</v>
      </c>
      <c r="G21" s="19">
        <v>20</v>
      </c>
      <c r="H21" s="17">
        <v>39852</v>
      </c>
      <c r="I21" s="30">
        <f t="shared" si="1"/>
        <v>3258974214360</v>
      </c>
      <c r="J21" s="14"/>
    </row>
    <row r="22" spans="1:10" x14ac:dyDescent="0.25">
      <c r="A22" s="16" t="s">
        <v>21</v>
      </c>
      <c r="B22" s="17">
        <v>60483385</v>
      </c>
      <c r="C22" s="17">
        <v>41370635</v>
      </c>
      <c r="D22" s="18">
        <f t="shared" si="0"/>
        <v>68</v>
      </c>
      <c r="E22" s="19">
        <v>14</v>
      </c>
      <c r="F22" s="19">
        <v>66</v>
      </c>
      <c r="G22" s="19">
        <v>20</v>
      </c>
      <c r="H22" s="17">
        <v>33788</v>
      </c>
      <c r="I22" s="30">
        <f t="shared" si="1"/>
        <v>2043612612380</v>
      </c>
      <c r="J22" s="14"/>
    </row>
    <row r="23" spans="1:10" x14ac:dyDescent="0.25">
      <c r="A23" s="16" t="s">
        <v>22</v>
      </c>
      <c r="B23" s="17">
        <v>10637346</v>
      </c>
      <c r="C23" s="17">
        <v>6456869</v>
      </c>
      <c r="D23" s="18">
        <f t="shared" si="0"/>
        <v>61</v>
      </c>
      <c r="E23" s="19">
        <v>15</v>
      </c>
      <c r="F23" s="19">
        <v>67</v>
      </c>
      <c r="G23" s="19">
        <v>18</v>
      </c>
      <c r="H23" s="17">
        <v>21358</v>
      </c>
      <c r="I23" s="30">
        <f t="shared" si="1"/>
        <v>227192435868</v>
      </c>
      <c r="J23" s="14"/>
    </row>
    <row r="24" spans="1:10" x14ac:dyDescent="0.25">
      <c r="A24" s="16" t="s">
        <v>23</v>
      </c>
      <c r="B24" s="17">
        <v>21438001</v>
      </c>
      <c r="C24" s="17">
        <v>11705149</v>
      </c>
      <c r="D24" s="18">
        <f t="shared" si="0"/>
        <v>55</v>
      </c>
      <c r="E24" s="19">
        <v>15</v>
      </c>
      <c r="F24" s="19">
        <v>70</v>
      </c>
      <c r="G24" s="19">
        <v>15</v>
      </c>
      <c r="H24" s="17">
        <v>7539</v>
      </c>
      <c r="I24" s="30">
        <f t="shared" si="1"/>
        <v>161621089539</v>
      </c>
      <c r="J24" s="14"/>
    </row>
    <row r="25" spans="1:10" x14ac:dyDescent="0.25">
      <c r="A25" s="16" t="s">
        <v>24</v>
      </c>
      <c r="B25" s="17">
        <v>46070971</v>
      </c>
      <c r="C25" s="17">
        <v>35658932</v>
      </c>
      <c r="D25" s="18">
        <f t="shared" si="0"/>
        <v>77</v>
      </c>
      <c r="E25" s="19">
        <v>15</v>
      </c>
      <c r="F25" s="19">
        <v>68</v>
      </c>
      <c r="G25" s="19">
        <v>17</v>
      </c>
      <c r="H25" s="17">
        <v>30026</v>
      </c>
      <c r="I25" s="30">
        <f t="shared" si="1"/>
        <v>1383326975246</v>
      </c>
      <c r="J25" s="14"/>
    </row>
    <row r="26" spans="1:10" x14ac:dyDescent="0.25">
      <c r="A26" s="16" t="s">
        <v>25</v>
      </c>
      <c r="B26" s="17">
        <v>9378126</v>
      </c>
      <c r="C26" s="17">
        <v>7943273</v>
      </c>
      <c r="D26" s="18">
        <f t="shared" si="0"/>
        <v>85</v>
      </c>
      <c r="E26" s="19">
        <v>17</v>
      </c>
      <c r="F26" s="19">
        <v>65</v>
      </c>
      <c r="G26" s="19">
        <v>18</v>
      </c>
      <c r="H26" s="17">
        <v>49257</v>
      </c>
      <c r="I26" s="30">
        <f t="shared" si="1"/>
        <v>461938352382</v>
      </c>
      <c r="J26" s="14"/>
    </row>
    <row r="27" spans="1:10" x14ac:dyDescent="0.25">
      <c r="A27" s="16" t="s">
        <v>26</v>
      </c>
      <c r="B27" s="17">
        <v>5430099</v>
      </c>
      <c r="C27" s="17">
        <v>3084296</v>
      </c>
      <c r="D27" s="18">
        <f t="shared" si="0"/>
        <v>57</v>
      </c>
      <c r="E27" s="19">
        <v>15</v>
      </c>
      <c r="F27" s="19">
        <v>73</v>
      </c>
      <c r="G27" s="19">
        <v>12</v>
      </c>
      <c r="H27" s="17">
        <v>16036</v>
      </c>
      <c r="I27" s="30">
        <f t="shared" si="1"/>
        <v>87077067564</v>
      </c>
      <c r="J27" s="14"/>
    </row>
    <row r="28" spans="1:10" ht="15.75" thickBot="1" x14ac:dyDescent="0.3">
      <c r="A28" s="24" t="s">
        <v>27</v>
      </c>
      <c r="B28" s="25">
        <v>2048583</v>
      </c>
      <c r="C28" s="25">
        <v>983320</v>
      </c>
      <c r="D28" s="26">
        <f t="shared" si="0"/>
        <v>48</v>
      </c>
      <c r="E28" s="19">
        <v>14</v>
      </c>
      <c r="F28" s="19">
        <v>70</v>
      </c>
      <c r="G28" s="19">
        <v>16</v>
      </c>
      <c r="H28" s="17">
        <v>22898</v>
      </c>
      <c r="I28" s="30">
        <f t="shared" si="1"/>
        <v>46908453534</v>
      </c>
      <c r="J28" s="14"/>
    </row>
    <row r="29" spans="1:10" ht="15.75" thickTop="1" x14ac:dyDescent="0.25">
      <c r="A29" s="34" t="s">
        <v>28</v>
      </c>
      <c r="B29" s="35">
        <f>SUM(B2:B28)</f>
        <v>502302566</v>
      </c>
      <c r="C29" s="35">
        <f>SUM(C2:C28)</f>
        <v>371879573</v>
      </c>
      <c r="D29" s="36">
        <f t="shared" si="0"/>
        <v>74</v>
      </c>
      <c r="E29" s="1"/>
      <c r="F29" s="1"/>
      <c r="G29" s="1"/>
      <c r="H29" s="1"/>
      <c r="I29" s="1"/>
    </row>
    <row r="30" spans="1:10" ht="15.75" thickBot="1" x14ac:dyDescent="0.3">
      <c r="A30" s="5"/>
      <c r="B30" s="1"/>
      <c r="C30" s="1"/>
      <c r="D30" s="1"/>
      <c r="E30" s="1"/>
      <c r="F30" s="1"/>
      <c r="G30" s="1"/>
      <c r="H30" s="1"/>
      <c r="I30" s="1"/>
    </row>
    <row r="31" spans="1:10" ht="15.75" thickBot="1" x14ac:dyDescent="0.3">
      <c r="A31" s="39" t="s">
        <v>40</v>
      </c>
      <c r="B31" s="40"/>
      <c r="C31" s="9">
        <f>MAX(H2:H28)</f>
        <v>104512</v>
      </c>
      <c r="D31" s="1"/>
      <c r="E31" s="1"/>
    </row>
    <row r="32" spans="1:10" ht="15.75" thickBot="1" x14ac:dyDescent="0.3">
      <c r="A32" s="39" t="s">
        <v>41</v>
      </c>
      <c r="B32" s="40"/>
      <c r="C32" s="10">
        <f>MIN(H2:H28)</f>
        <v>6335</v>
      </c>
      <c r="D32" s="1"/>
      <c r="E32" s="1"/>
    </row>
    <row r="33" spans="1:9" ht="15.75" thickBot="1" x14ac:dyDescent="0.3">
      <c r="A33" s="41" t="s">
        <v>38</v>
      </c>
      <c r="B33" s="42"/>
      <c r="C33" s="11" t="str">
        <f>INDEX(A2:I28,MATCH(C32,H2:H28,0),1)</f>
        <v>Bulgária</v>
      </c>
      <c r="D33" s="2"/>
    </row>
    <row r="34" spans="1:9" ht="15.75" thickBot="1" x14ac:dyDescent="0.3">
      <c r="A34" s="37" t="s">
        <v>36</v>
      </c>
      <c r="B34" s="38"/>
      <c r="C34" s="12">
        <f>MAX(D2:D28)</f>
        <v>97</v>
      </c>
      <c r="D34" s="3"/>
      <c r="E34" s="1"/>
      <c r="F34" s="1"/>
      <c r="G34" s="1"/>
      <c r="H34" s="1"/>
      <c r="I34" s="1"/>
    </row>
    <row r="35" spans="1:9" ht="15.75" thickBot="1" x14ac:dyDescent="0.3">
      <c r="A35" s="37" t="s">
        <v>39</v>
      </c>
      <c r="B35" s="38"/>
      <c r="C35" s="13" t="str">
        <f>INDEX(A2:I28,MATCH(C34,D2:D28,0),1)</f>
        <v>Belgium</v>
      </c>
      <c r="D35" s="2"/>
      <c r="F35" s="1"/>
      <c r="G35" s="1"/>
      <c r="H35" s="1"/>
      <c r="I35" s="1"/>
    </row>
    <row r="36" spans="1:9" ht="15.75" thickBot="1" x14ac:dyDescent="0.3">
      <c r="A36" s="37" t="s">
        <v>29</v>
      </c>
      <c r="B36" s="38"/>
      <c r="C36" s="12">
        <f>VLOOKUP("Magyarország",$A$2:$I$28,7,0)</f>
        <v>17</v>
      </c>
      <c r="D36" s="3"/>
      <c r="E36" s="1"/>
      <c r="F36" s="1"/>
      <c r="G36" s="1"/>
      <c r="H36" s="1"/>
      <c r="I36" s="1"/>
    </row>
    <row r="37" spans="1:9" ht="15.75" thickBot="1" x14ac:dyDescent="0.3">
      <c r="A37" s="37" t="s">
        <v>42</v>
      </c>
      <c r="B37" s="38"/>
      <c r="C37" s="12">
        <f>VLOOKUP("Olaszország",$A$2:$I$28,5,0)</f>
        <v>14</v>
      </c>
    </row>
    <row r="38" spans="1:9" ht="15.75" thickBot="1" x14ac:dyDescent="0.3">
      <c r="A38" s="37" t="s">
        <v>43</v>
      </c>
      <c r="B38" s="38"/>
      <c r="C38" s="12">
        <f>VLOOKUP("Finnország",$A$2:$I$28,6,0)</f>
        <v>66</v>
      </c>
    </row>
    <row r="46" spans="1:9" x14ac:dyDescent="0.25">
      <c r="C46" s="29"/>
    </row>
  </sheetData>
  <sheetProtection formatCells="0"/>
  <mergeCells count="8">
    <mergeCell ref="A37:B37"/>
    <mergeCell ref="A38:B38"/>
    <mergeCell ref="A31:B31"/>
    <mergeCell ref="A32:B32"/>
    <mergeCell ref="A33:B33"/>
    <mergeCell ref="A34:B34"/>
    <mergeCell ref="A35:B35"/>
    <mergeCell ref="A36:B36"/>
  </mergeCells>
  <conditionalFormatting sqref="F2:F28">
    <cfRule type="aboveAverage" dxfId="1" priority="3"/>
  </conditionalFormatting>
  <conditionalFormatting sqref="G2:G28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{53F9A56D-F0F8-47F3-B435-C653136C2123}</x14:id>
        </ext>
      </extLst>
    </cfRule>
  </conditionalFormatting>
  <conditionalFormatting sqref="E2:E28">
    <cfRule type="cellIs" dxfId="0" priority="1" operator="lessThan">
      <formula>15</formula>
    </cfRule>
  </conditionalFormatting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3F9A56D-F0F8-47F3-B435-C653136C212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G2:G28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EU_adatok</vt:lpstr>
      <vt:lpstr>EU_megoldás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Szabó Ildikó</dc:creator>
  <cp:lastModifiedBy>Ildikó Szabó</cp:lastModifiedBy>
  <dcterms:created xsi:type="dcterms:W3CDTF">2021-08-17T08:30:34Z</dcterms:created>
  <dcterms:modified xsi:type="dcterms:W3CDTF">2021-08-18T16:06:37Z</dcterms:modified>
</cp:coreProperties>
</file>